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t.ch\dfs\iwk\work\6640_iwk\IWK-VT\1_Projekte\4_aFuE\ITBO_Smart_Factory_22-23_OST\01-A1-Laserschweissen\03_Experimentelle Untersuchungen\01_LSQ_SABE\"/>
    </mc:Choice>
  </mc:AlternateContent>
  <xr:revisionPtr revIDLastSave="0" documentId="13_ncr:1_{D9F9607C-53AB-4A8F-9E11-10E1C580CA6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testfile" sheetId="1" r:id="rId1"/>
    <sheet name="ITBO-2parameter" sheetId="2" r:id="rId2"/>
    <sheet name="ITBO" sheetId="3" r:id="rId3"/>
  </sheets>
  <definedNames>
    <definedName name="_xlnm._FilterDatabase" localSheetId="0" hidden="1">testfile!$A$1:$Q$31</definedName>
    <definedName name="_xlnm.Print_Area" localSheetId="0">testfile!$A$1:$H$25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N5" i="1"/>
  <c r="O5" i="1" s="1"/>
  <c r="N6" i="1"/>
  <c r="N25" i="1"/>
  <c r="O25" i="1" s="1"/>
  <c r="N4" i="1"/>
  <c r="N18" i="1"/>
  <c r="N22" i="1"/>
  <c r="O22" i="1" s="1"/>
  <c r="N30" i="1"/>
  <c r="N11" i="1"/>
  <c r="N29" i="1"/>
  <c r="O29" i="1" s="1"/>
  <c r="N16" i="1"/>
  <c r="N2" i="1"/>
  <c r="N12" i="1"/>
  <c r="N28" i="1"/>
  <c r="N3" i="1"/>
  <c r="N10" i="1"/>
  <c r="N21" i="1"/>
  <c r="N24" i="1"/>
  <c r="N7" i="1"/>
  <c r="N20" i="1"/>
  <c r="N9" i="1"/>
  <c r="N14" i="1"/>
  <c r="N27" i="1"/>
  <c r="N26" i="1"/>
  <c r="O26" i="1" s="1"/>
  <c r="N23" i="1"/>
  <c r="N19" i="1"/>
  <c r="N15" i="1"/>
  <c r="N17" i="1"/>
  <c r="N31" i="1"/>
  <c r="O31" i="1" s="1"/>
  <c r="N13" i="1"/>
  <c r="P22" i="1" l="1"/>
  <c r="Q22" i="1" s="1"/>
  <c r="O27" i="1"/>
  <c r="O11" i="1"/>
  <c r="O30" i="1"/>
  <c r="O20" i="1"/>
  <c r="O7" i="1"/>
  <c r="O14" i="1"/>
  <c r="O13" i="1"/>
  <c r="O18" i="1"/>
  <c r="O4" i="1"/>
  <c r="O17" i="1"/>
  <c r="O24" i="1"/>
  <c r="O9" i="1"/>
  <c r="O19" i="1"/>
  <c r="O21" i="1"/>
  <c r="O23" i="1"/>
  <c r="O6" i="1"/>
  <c r="O15" i="1"/>
  <c r="O3" i="1"/>
  <c r="O16" i="1"/>
  <c r="O10" i="1"/>
  <c r="O28" i="1"/>
  <c r="O12" i="1"/>
  <c r="O2" i="1"/>
  <c r="P23" i="1"/>
  <c r="Q23" i="1" s="1"/>
  <c r="P26" i="1"/>
  <c r="Q26" i="1" s="1"/>
  <c r="P27" i="1"/>
  <c r="Q27" i="1" s="1"/>
  <c r="P14" i="1"/>
  <c r="Q14" i="1" s="1"/>
  <c r="P12" i="1"/>
  <c r="Q12" i="1" s="1"/>
  <c r="P5" i="1"/>
  <c r="Q5" i="1" s="1"/>
  <c r="P16" i="1"/>
  <c r="Q16" i="1" s="1"/>
  <c r="P29" i="1"/>
  <c r="Q29" i="1" s="1"/>
  <c r="P2" i="1"/>
  <c r="Q2" i="1" s="1"/>
  <c r="P9" i="1"/>
  <c r="Q9" i="1" s="1"/>
  <c r="P6" i="1"/>
  <c r="Q6" i="1" s="1"/>
  <c r="P20" i="1"/>
  <c r="Q20" i="1" s="1"/>
  <c r="P13" i="1"/>
  <c r="Q13" i="1" s="1"/>
  <c r="P7" i="1"/>
  <c r="Q7" i="1" s="1"/>
  <c r="P11" i="1"/>
  <c r="Q11" i="1" s="1"/>
  <c r="P31" i="1"/>
  <c r="Q31" i="1" s="1"/>
  <c r="P24" i="1"/>
  <c r="Q24" i="1" s="1"/>
  <c r="P30" i="1"/>
  <c r="Q30" i="1" s="1"/>
  <c r="P17" i="1"/>
  <c r="Q17" i="1" s="1"/>
  <c r="P21" i="1"/>
  <c r="Q21" i="1" s="1"/>
  <c r="P15" i="1"/>
  <c r="Q15" i="1" s="1"/>
  <c r="P10" i="1"/>
  <c r="Q10" i="1" s="1"/>
  <c r="P18" i="1"/>
  <c r="Q18" i="1" s="1"/>
  <c r="P8" i="1"/>
  <c r="Q8" i="1" s="1"/>
  <c r="P3" i="1"/>
  <c r="Q3" i="1" s="1"/>
  <c r="P4" i="1"/>
  <c r="Q4" i="1" s="1"/>
  <c r="P19" i="1"/>
  <c r="Q19" i="1" s="1"/>
  <c r="P28" i="1"/>
  <c r="Q28" i="1" s="1"/>
  <c r="P25" i="1"/>
  <c r="Q25" i="1" s="1"/>
</calcChain>
</file>

<file path=xl/sharedStrings.xml><?xml version="1.0" encoding="utf-8"?>
<sst xmlns="http://schemas.openxmlformats.org/spreadsheetml/2006/main" count="59" uniqueCount="24">
  <si>
    <t xml:space="preserve"> PC + PC|ABC </t>
  </si>
  <si>
    <t>Probe N.</t>
  </si>
  <si>
    <t>Material</t>
  </si>
  <si>
    <t>Power in Watt</t>
  </si>
  <si>
    <t>Pressure in Mpa</t>
  </si>
  <si>
    <t>Thickness in mm</t>
  </si>
  <si>
    <t>Angle in degree</t>
  </si>
  <si>
    <t xml:space="preserve">Mittelwert der Schweissnahtbreite </t>
  </si>
  <si>
    <t>Standardabweichung</t>
  </si>
  <si>
    <t>Fläche in mm^2</t>
  </si>
  <si>
    <t xml:space="preserve">Average max failure load </t>
  </si>
  <si>
    <t>Width of weld seam 1</t>
  </si>
  <si>
    <t>Width of weld seam 2</t>
  </si>
  <si>
    <t>Width of weld seam 3</t>
  </si>
  <si>
    <t>Stress in Mpa</t>
  </si>
  <si>
    <t>Speed in mmsec</t>
  </si>
  <si>
    <t>Pressure</t>
  </si>
  <si>
    <t>Speed</t>
  </si>
  <si>
    <t>Failiur_Force</t>
  </si>
  <si>
    <t>Power</t>
  </si>
  <si>
    <t>Weld_Seam_Area</t>
  </si>
  <si>
    <t>TH</t>
  </si>
  <si>
    <t>Strength</t>
  </si>
  <si>
    <t>Failure_Force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</si>
</sst>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7" fillId="3" borderId="10" xfId="7" applyNumberForma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10" xfId="0" applyBorder="1" applyAlignment="1">
      <alignment horizontal="left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wrapText="1" shrinkToFit="1"/>
    </xf>
    <xf numFmtId="164" fontId="0" fillId="0" borderId="0" xfId="0" applyNumberFormat="1" applyAlignment="1">
      <alignment horizontal="left" vertical="center" wrapText="1" shrinkToFit="1"/>
    </xf>
    <xf numFmtId="2" fontId="0" fillId="0" borderId="0" xfId="0" applyNumberFormat="1" applyAlignment="1">
      <alignment horizontal="left" vertical="center" wrapText="1" shrinkToFit="1"/>
    </xf>
    <xf numFmtId="2" fontId="6" fillId="2" borderId="0" xfId="6" applyNumberFormat="1" applyAlignment="1">
      <alignment horizontal="left" vertical="center" wrapText="1" shrinkToFit="1"/>
    </xf>
    <xf numFmtId="0" fontId="8" fillId="4" borderId="10" xfId="8" applyBorder="1" applyAlignment="1">
      <alignment horizontal="center"/>
    </xf>
    <xf numFmtId="0" fontId="8" fillId="4" borderId="10" xfId="8" applyBorder="1" applyAlignment="1">
      <alignment horizontal="center" vertical="center" shrinkToFit="1"/>
    </xf>
    <xf numFmtId="0" fontId="8" fillId="4" borderId="10" xfId="8" applyBorder="1" applyAlignment="1">
      <alignment horizontal="center" vertical="center"/>
    </xf>
    <xf numFmtId="2" fontId="8" fillId="4" borderId="10" xfId="8" applyNumberFormat="1" applyBorder="1" applyAlignment="1">
      <alignment horizontal="center" vertical="center"/>
    </xf>
    <xf numFmtId="0" fontId="8" fillId="4" borderId="0" xfId="8"/>
    <xf numFmtId="2" fontId="8" fillId="4" borderId="0" xfId="8" applyNumberFormat="1"/>
    <xf numFmtId="164" fontId="8" fillId="4" borderId="0" xfId="8" applyNumberFormat="1"/>
    <xf numFmtId="0" fontId="6" fillId="2" borderId="10" xfId="6" applyBorder="1" applyAlignment="1">
      <alignment horizontal="center"/>
    </xf>
    <xf numFmtId="0" fontId="6" fillId="2" borderId="10" xfId="6" applyBorder="1" applyAlignment="1">
      <alignment horizontal="center" vertical="center"/>
    </xf>
    <xf numFmtId="0" fontId="6" fillId="2" borderId="10" xfId="6" applyBorder="1" applyAlignment="1">
      <alignment horizontal="center" vertical="center" shrinkToFit="1"/>
    </xf>
    <xf numFmtId="2" fontId="6" fillId="2" borderId="10" xfId="6" applyNumberFormat="1" applyBorder="1" applyAlignment="1">
      <alignment horizontal="center" vertical="center"/>
    </xf>
    <xf numFmtId="0" fontId="6" fillId="2" borderId="0" xfId="6"/>
    <xf numFmtId="2" fontId="6" fillId="2" borderId="0" xfId="6" applyNumberFormat="1"/>
    <xf numFmtId="164" fontId="6" fillId="2" borderId="0" xfId="6" applyNumberFormat="1"/>
    <xf numFmtId="0" fontId="19" fillId="0" borderId="0" xfId="8" applyFont="1" applyFill="1" applyBorder="1" applyAlignment="1">
      <alignment horizontal="center"/>
    </xf>
    <xf numFmtId="0" fontId="19" fillId="0" borderId="0" xfId="0" applyFont="1" applyFill="1" applyBorder="1"/>
    <xf numFmtId="2" fontId="19" fillId="0" borderId="0" xfId="8" applyNumberFormat="1" applyFont="1" applyFill="1" applyBorder="1"/>
    <xf numFmtId="0" fontId="19" fillId="0" borderId="0" xfId="8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2" fontId="19" fillId="0" borderId="0" xfId="0" applyNumberFormat="1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/>
    </xf>
    <xf numFmtId="2" fontId="19" fillId="0" borderId="0" xfId="6" applyNumberFormat="1" applyFont="1" applyFill="1" applyBorder="1"/>
    <xf numFmtId="0" fontId="19" fillId="0" borderId="0" xfId="6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1"/>
  <sheetViews>
    <sheetView workbookViewId="0">
      <selection activeCell="Q1" sqref="Q1:Q30"/>
    </sheetView>
  </sheetViews>
  <sheetFormatPr defaultRowHeight="15" x14ac:dyDescent="0.25"/>
  <cols>
    <col min="1" max="1" width="8.7109375" customWidth="1"/>
    <col min="2" max="2" width="10" bestFit="1" customWidth="1"/>
    <col min="3" max="6" width="8.7109375" customWidth="1"/>
    <col min="7" max="7" width="8.7109375" style="12" customWidth="1"/>
    <col min="8" max="8" width="8.7109375" style="9" customWidth="1"/>
    <col min="9" max="14" width="8.7109375" customWidth="1"/>
    <col min="15" max="15" width="10.7109375" style="8" bestFit="1" customWidth="1"/>
    <col min="16" max="16" width="8.7109375" style="7" customWidth="1"/>
    <col min="17" max="17" width="9.140625" style="7"/>
  </cols>
  <sheetData>
    <row r="1" spans="1:17" s="1" customFormat="1" ht="80.099999999999994" customHeight="1" x14ac:dyDescent="0.25">
      <c r="A1" s="13" t="s">
        <v>1</v>
      </c>
      <c r="B1" s="13" t="s">
        <v>15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2</v>
      </c>
      <c r="H1" s="14" t="s">
        <v>10</v>
      </c>
      <c r="I1" s="13" t="s">
        <v>11</v>
      </c>
      <c r="J1" s="13" t="s">
        <v>12</v>
      </c>
      <c r="K1" s="13" t="s">
        <v>13</v>
      </c>
      <c r="L1" s="15"/>
      <c r="M1" s="15"/>
      <c r="N1" s="15" t="s">
        <v>7</v>
      </c>
      <c r="O1" s="16" t="s">
        <v>8</v>
      </c>
      <c r="P1" s="18" t="s">
        <v>9</v>
      </c>
      <c r="Q1" s="17" t="s">
        <v>14</v>
      </c>
    </row>
    <row r="2" spans="1:17" s="23" customFormat="1" hidden="1" x14ac:dyDescent="0.25">
      <c r="A2" s="19">
        <v>96</v>
      </c>
      <c r="B2" s="19">
        <v>2362</v>
      </c>
      <c r="C2" s="19">
        <v>68</v>
      </c>
      <c r="D2" s="19">
        <v>1</v>
      </c>
      <c r="E2" s="19">
        <v>1</v>
      </c>
      <c r="F2" s="19">
        <v>45</v>
      </c>
      <c r="G2" s="20" t="s">
        <v>0</v>
      </c>
      <c r="H2" s="21">
        <v>78.2</v>
      </c>
      <c r="I2" s="22">
        <v>0.99</v>
      </c>
      <c r="J2" s="22">
        <v>1.03</v>
      </c>
      <c r="K2" s="22">
        <v>1.05</v>
      </c>
      <c r="N2" s="24">
        <f>AVERAGE(I2:K2)</f>
        <v>1.0233333333333334</v>
      </c>
      <c r="O2" s="25">
        <f>STDEV(I2:K2)*100/N2</f>
        <v>2.9853913322187906</v>
      </c>
      <c r="P2" s="24">
        <f t="shared" ref="P2:P31" si="0">N2*26</f>
        <v>26.606666666666669</v>
      </c>
      <c r="Q2" s="24">
        <f t="shared" ref="Q2:Q31" si="1">H2/P2</f>
        <v>2.9391130042595841</v>
      </c>
    </row>
    <row r="3" spans="1:17" s="23" customFormat="1" hidden="1" x14ac:dyDescent="0.25">
      <c r="A3" s="19">
        <v>100</v>
      </c>
      <c r="B3" s="19">
        <v>2362</v>
      </c>
      <c r="C3" s="19">
        <v>68</v>
      </c>
      <c r="D3" s="19">
        <v>1</v>
      </c>
      <c r="E3" s="19">
        <v>3</v>
      </c>
      <c r="F3" s="19">
        <v>45</v>
      </c>
      <c r="G3" s="20" t="s">
        <v>0</v>
      </c>
      <c r="H3" s="21">
        <v>237.3</v>
      </c>
      <c r="I3" s="22">
        <v>1.07</v>
      </c>
      <c r="J3" s="22">
        <v>1.06</v>
      </c>
      <c r="K3" s="22">
        <v>1.06</v>
      </c>
      <c r="N3" s="24">
        <f>AVERAGE(I3:K3)</f>
        <v>1.0633333333333332</v>
      </c>
      <c r="O3" s="25">
        <f>STDEV(I3:K3)*100/N3</f>
        <v>0.54296263560152946</v>
      </c>
      <c r="P3" s="24">
        <f t="shared" si="0"/>
        <v>27.646666666666665</v>
      </c>
      <c r="Q3" s="24">
        <f t="shared" si="1"/>
        <v>8.583313238485653</v>
      </c>
    </row>
    <row r="4" spans="1:17" s="23" customFormat="1" x14ac:dyDescent="0.25">
      <c r="A4" s="19">
        <v>88</v>
      </c>
      <c r="B4" s="19">
        <v>2362</v>
      </c>
      <c r="C4" s="19">
        <v>68</v>
      </c>
      <c r="D4" s="19">
        <v>1</v>
      </c>
      <c r="E4" s="19">
        <v>1</v>
      </c>
      <c r="F4" s="19">
        <v>90</v>
      </c>
      <c r="G4" s="20" t="s">
        <v>0</v>
      </c>
      <c r="H4" s="21">
        <v>215.33</v>
      </c>
      <c r="I4" s="22">
        <v>0.85</v>
      </c>
      <c r="J4" s="22">
        <v>0.89</v>
      </c>
      <c r="K4" s="22">
        <v>0.88</v>
      </c>
      <c r="N4" s="24">
        <f>AVERAGE(I4:K4)</f>
        <v>0.87333333333333341</v>
      </c>
      <c r="O4" s="25">
        <f>STDEV(I4:K4)*100/N4</f>
        <v>2.3835870222894666</v>
      </c>
      <c r="P4" s="24">
        <f t="shared" si="0"/>
        <v>22.706666666666667</v>
      </c>
      <c r="Q4" s="24">
        <f t="shared" si="1"/>
        <v>9.483118027011157</v>
      </c>
    </row>
    <row r="5" spans="1:17" hidden="1" x14ac:dyDescent="0.25">
      <c r="A5" s="2">
        <v>97</v>
      </c>
      <c r="B5" s="2">
        <v>2362</v>
      </c>
      <c r="C5" s="2">
        <v>100</v>
      </c>
      <c r="D5" s="2">
        <v>1</v>
      </c>
      <c r="E5" s="2">
        <v>1</v>
      </c>
      <c r="F5" s="2">
        <v>45</v>
      </c>
      <c r="G5" s="11" t="s">
        <v>0</v>
      </c>
      <c r="H5" s="10">
        <v>328.6</v>
      </c>
      <c r="I5" s="4">
        <v>1.26</v>
      </c>
      <c r="J5" s="4">
        <v>1.24</v>
      </c>
      <c r="K5" s="4">
        <v>1.27</v>
      </c>
      <c r="L5" s="5">
        <v>1.31</v>
      </c>
      <c r="N5" s="7">
        <f>AVERAGE(I5:L5)</f>
        <v>1.27</v>
      </c>
      <c r="O5" s="8">
        <f>STDEV(I5:L5)*100/N5</f>
        <v>2.3180474714771271</v>
      </c>
      <c r="P5" s="7">
        <f t="shared" si="0"/>
        <v>33.020000000000003</v>
      </c>
      <c r="Q5" s="7">
        <f t="shared" si="1"/>
        <v>9.9515445184736517</v>
      </c>
    </row>
    <row r="6" spans="1:17" hidden="1" x14ac:dyDescent="0.25">
      <c r="A6" s="2">
        <v>94</v>
      </c>
      <c r="B6" s="2">
        <v>1608</v>
      </c>
      <c r="C6" s="2">
        <v>68</v>
      </c>
      <c r="D6" s="2">
        <v>1</v>
      </c>
      <c r="E6" s="2">
        <v>1</v>
      </c>
      <c r="F6" s="2">
        <v>45</v>
      </c>
      <c r="G6" s="11" t="s">
        <v>0</v>
      </c>
      <c r="H6" s="10">
        <v>410.9</v>
      </c>
      <c r="I6" s="4">
        <v>1.23</v>
      </c>
      <c r="J6" s="4">
        <v>1.27</v>
      </c>
      <c r="K6" s="4">
        <v>1.27</v>
      </c>
      <c r="L6" s="5">
        <v>1.22</v>
      </c>
      <c r="M6" s="5">
        <v>1.22</v>
      </c>
      <c r="N6" s="7">
        <f>AVERAGE(I6:M6)</f>
        <v>1.242</v>
      </c>
      <c r="O6" s="8">
        <f>STDEV(I6:M6)*100/N6</f>
        <v>2.0840868124870848</v>
      </c>
      <c r="P6" s="7">
        <f t="shared" si="0"/>
        <v>32.292000000000002</v>
      </c>
      <c r="Q6" s="7">
        <f t="shared" si="1"/>
        <v>12.724513811470333</v>
      </c>
    </row>
    <row r="7" spans="1:17" s="23" customFormat="1" hidden="1" x14ac:dyDescent="0.25">
      <c r="A7" s="19">
        <v>104</v>
      </c>
      <c r="B7" s="19">
        <v>2362</v>
      </c>
      <c r="C7" s="19">
        <v>68</v>
      </c>
      <c r="D7" s="19">
        <v>1</v>
      </c>
      <c r="E7" s="19">
        <v>1</v>
      </c>
      <c r="F7" s="19">
        <v>112</v>
      </c>
      <c r="G7" s="20" t="s">
        <v>0</v>
      </c>
      <c r="H7" s="21">
        <v>351.02</v>
      </c>
      <c r="I7" s="22">
        <v>0.94</v>
      </c>
      <c r="J7" s="22">
        <v>0.95</v>
      </c>
      <c r="K7" s="22">
        <v>0.93</v>
      </c>
      <c r="N7" s="24">
        <f>AVERAGE(I7:K7)</f>
        <v>0.94</v>
      </c>
      <c r="O7" s="25">
        <f>STDEV(I7:K7)*100/N7</f>
        <v>1.0638297872340376</v>
      </c>
      <c r="P7" s="24">
        <f t="shared" si="0"/>
        <v>24.439999999999998</v>
      </c>
      <c r="Q7" s="24">
        <f t="shared" si="1"/>
        <v>14.36252045826514</v>
      </c>
    </row>
    <row r="8" spans="1:17" hidden="1" x14ac:dyDescent="0.25">
      <c r="A8" s="2">
        <v>112</v>
      </c>
      <c r="B8" s="3">
        <v>854</v>
      </c>
      <c r="C8" s="3">
        <v>37</v>
      </c>
      <c r="D8" s="10">
        <v>1</v>
      </c>
      <c r="E8" s="3">
        <v>1</v>
      </c>
      <c r="F8" s="3">
        <v>45</v>
      </c>
      <c r="G8" s="11" t="s">
        <v>0</v>
      </c>
      <c r="H8" s="10">
        <v>452.4</v>
      </c>
      <c r="I8" s="6">
        <v>1.1299999999999999</v>
      </c>
      <c r="J8" s="4">
        <v>1.21</v>
      </c>
      <c r="K8" s="4">
        <v>1.18</v>
      </c>
      <c r="L8" s="9">
        <v>1.2</v>
      </c>
      <c r="M8" s="9">
        <v>1.24</v>
      </c>
      <c r="N8" s="7">
        <f>AVERAGE(I8:M8)</f>
        <v>1.1919999999999999</v>
      </c>
      <c r="O8" s="8">
        <f>STDEV(I8:M8)*100/N8</f>
        <v>3.4283249566615051</v>
      </c>
      <c r="P8" s="7">
        <f t="shared" si="0"/>
        <v>30.991999999999997</v>
      </c>
      <c r="Q8" s="7">
        <f t="shared" si="1"/>
        <v>14.597315436241612</v>
      </c>
    </row>
    <row r="9" spans="1:17" s="23" customFormat="1" hidden="1" x14ac:dyDescent="0.25">
      <c r="A9" s="19">
        <v>106</v>
      </c>
      <c r="B9" s="19">
        <v>1608</v>
      </c>
      <c r="C9" s="19">
        <v>68</v>
      </c>
      <c r="D9" s="19">
        <v>1</v>
      </c>
      <c r="E9" s="19">
        <v>3</v>
      </c>
      <c r="F9" s="19">
        <v>112</v>
      </c>
      <c r="G9" s="20" t="s">
        <v>0</v>
      </c>
      <c r="H9" s="21">
        <v>378.69</v>
      </c>
      <c r="I9" s="22">
        <v>1</v>
      </c>
      <c r="J9" s="22">
        <v>0.98</v>
      </c>
      <c r="K9" s="22">
        <v>0.99</v>
      </c>
      <c r="N9" s="24">
        <f t="shared" ref="N9:N31" si="2">AVERAGE(I9:K9)</f>
        <v>0.98999999999999988</v>
      </c>
      <c r="O9" s="25">
        <f t="shared" ref="O9:O31" si="3">STDEV(I9:K9)*100/N9</f>
        <v>1.0101010101010111</v>
      </c>
      <c r="P9" s="24">
        <f t="shared" si="0"/>
        <v>25.74</v>
      </c>
      <c r="Q9" s="24">
        <f t="shared" si="1"/>
        <v>14.712121212121213</v>
      </c>
    </row>
    <row r="10" spans="1:17" hidden="1" x14ac:dyDescent="0.25">
      <c r="A10" s="2">
        <v>101</v>
      </c>
      <c r="B10" s="2">
        <v>2362</v>
      </c>
      <c r="C10" s="2">
        <v>100</v>
      </c>
      <c r="D10" s="2">
        <v>1</v>
      </c>
      <c r="E10" s="2">
        <v>3</v>
      </c>
      <c r="F10" s="2">
        <v>45</v>
      </c>
      <c r="G10" s="11" t="s">
        <v>0</v>
      </c>
      <c r="H10" s="10">
        <v>554.20000000000005</v>
      </c>
      <c r="I10" s="4">
        <v>1.22</v>
      </c>
      <c r="J10" s="4">
        <v>1.22</v>
      </c>
      <c r="K10" s="4">
        <v>1.22</v>
      </c>
      <c r="N10" s="7">
        <f t="shared" si="2"/>
        <v>1.22</v>
      </c>
      <c r="O10" s="8">
        <f t="shared" si="3"/>
        <v>0</v>
      </c>
      <c r="P10" s="7">
        <f t="shared" si="0"/>
        <v>31.72</v>
      </c>
      <c r="Q10" s="7">
        <f t="shared" si="1"/>
        <v>17.471626733921816</v>
      </c>
    </row>
    <row r="11" spans="1:17" s="23" customFormat="1" x14ac:dyDescent="0.25">
      <c r="A11" s="19">
        <v>92</v>
      </c>
      <c r="B11" s="19">
        <v>2362</v>
      </c>
      <c r="C11" s="19">
        <v>68</v>
      </c>
      <c r="D11" s="19">
        <v>1</v>
      </c>
      <c r="E11" s="19">
        <v>3</v>
      </c>
      <c r="F11" s="19">
        <v>90</v>
      </c>
      <c r="G11" s="20" t="s">
        <v>0</v>
      </c>
      <c r="H11" s="21">
        <v>395.11</v>
      </c>
      <c r="I11" s="22">
        <v>0.86</v>
      </c>
      <c r="J11" s="22">
        <v>0.87</v>
      </c>
      <c r="K11" s="22">
        <v>0.87</v>
      </c>
      <c r="N11" s="24">
        <f t="shared" si="2"/>
        <v>0.8666666666666667</v>
      </c>
      <c r="O11" s="25">
        <f t="shared" si="3"/>
        <v>0.66617338752649169</v>
      </c>
      <c r="P11" s="24">
        <f t="shared" si="0"/>
        <v>22.533333333333335</v>
      </c>
      <c r="Q11" s="24">
        <f t="shared" si="1"/>
        <v>17.5344674556213</v>
      </c>
    </row>
    <row r="12" spans="1:17" hidden="1" x14ac:dyDescent="0.25">
      <c r="A12" s="2">
        <v>98</v>
      </c>
      <c r="B12" s="2">
        <v>1608</v>
      </c>
      <c r="C12" s="2">
        <v>68</v>
      </c>
      <c r="D12" s="2">
        <v>1</v>
      </c>
      <c r="E12" s="2">
        <v>3</v>
      </c>
      <c r="F12" s="2">
        <v>45</v>
      </c>
      <c r="G12" s="11" t="s">
        <v>0</v>
      </c>
      <c r="H12" s="10">
        <v>559.4</v>
      </c>
      <c r="I12" s="4">
        <v>1.22</v>
      </c>
      <c r="J12" s="4">
        <v>1.18</v>
      </c>
      <c r="K12" s="4">
        <v>1.23</v>
      </c>
      <c r="N12" s="7">
        <f t="shared" si="2"/>
        <v>1.21</v>
      </c>
      <c r="O12" s="8">
        <f t="shared" si="3"/>
        <v>2.1865713314583415</v>
      </c>
      <c r="P12" s="7">
        <f t="shared" si="0"/>
        <v>31.46</v>
      </c>
      <c r="Q12" s="7">
        <f t="shared" si="1"/>
        <v>17.781309599491415</v>
      </c>
    </row>
    <row r="13" spans="1:17" x14ac:dyDescent="0.25">
      <c r="A13" s="2">
        <v>86</v>
      </c>
      <c r="B13" s="2">
        <v>1608</v>
      </c>
      <c r="C13" s="2">
        <v>68</v>
      </c>
      <c r="D13" s="2">
        <v>1</v>
      </c>
      <c r="E13" s="2">
        <v>1</v>
      </c>
      <c r="F13" s="2">
        <v>90</v>
      </c>
      <c r="G13" s="11" t="s">
        <v>0</v>
      </c>
      <c r="H13" s="10">
        <v>494.45</v>
      </c>
      <c r="I13" s="4">
        <v>0.94</v>
      </c>
      <c r="J13" s="4">
        <v>0.98</v>
      </c>
      <c r="K13" s="4">
        <v>0.96</v>
      </c>
      <c r="N13" s="7">
        <f t="shared" si="2"/>
        <v>0.96</v>
      </c>
      <c r="O13" s="8">
        <f t="shared" si="3"/>
        <v>2.0833333333333353</v>
      </c>
      <c r="P13" s="7">
        <f t="shared" si="0"/>
        <v>24.96</v>
      </c>
      <c r="Q13" s="7">
        <f t="shared" si="1"/>
        <v>19.809695512820511</v>
      </c>
    </row>
    <row r="14" spans="1:17" hidden="1" x14ac:dyDescent="0.25">
      <c r="A14" s="2">
        <v>107</v>
      </c>
      <c r="B14" s="2">
        <v>1608</v>
      </c>
      <c r="C14" s="2">
        <v>100</v>
      </c>
      <c r="D14" s="2">
        <v>1</v>
      </c>
      <c r="E14" s="2">
        <v>3</v>
      </c>
      <c r="F14" s="2">
        <v>112</v>
      </c>
      <c r="G14" s="11" t="s">
        <v>0</v>
      </c>
      <c r="H14" s="10">
        <v>549.73</v>
      </c>
      <c r="I14" s="4">
        <v>1.07</v>
      </c>
      <c r="J14" s="4">
        <v>1.06</v>
      </c>
      <c r="K14" s="4">
        <v>1.06</v>
      </c>
      <c r="N14" s="7">
        <f t="shared" si="2"/>
        <v>1.0633333333333332</v>
      </c>
      <c r="O14" s="8">
        <f t="shared" si="3"/>
        <v>0.54296263560152946</v>
      </c>
      <c r="P14" s="7">
        <f t="shared" si="0"/>
        <v>27.646666666666665</v>
      </c>
      <c r="Q14" s="7">
        <f t="shared" si="1"/>
        <v>19.88413310827104</v>
      </c>
    </row>
    <row r="15" spans="1:17" hidden="1" x14ac:dyDescent="0.25">
      <c r="A15" s="2">
        <v>113</v>
      </c>
      <c r="B15" s="3">
        <v>854</v>
      </c>
      <c r="C15" s="3">
        <v>37</v>
      </c>
      <c r="D15" s="10">
        <v>1</v>
      </c>
      <c r="E15" s="3">
        <v>3</v>
      </c>
      <c r="F15" s="3">
        <v>45</v>
      </c>
      <c r="G15" s="11" t="s">
        <v>0</v>
      </c>
      <c r="H15" s="10">
        <v>625.9</v>
      </c>
      <c r="I15" s="4">
        <v>1.18</v>
      </c>
      <c r="J15" s="4">
        <v>1.21</v>
      </c>
      <c r="K15" s="4">
        <v>1.2</v>
      </c>
      <c r="N15" s="7">
        <f t="shared" si="2"/>
        <v>1.1966666666666665</v>
      </c>
      <c r="O15" s="8">
        <f t="shared" si="3"/>
        <v>1.2764834804890932</v>
      </c>
      <c r="P15" s="7">
        <f t="shared" si="0"/>
        <v>31.11333333333333</v>
      </c>
      <c r="Q15" s="7">
        <f t="shared" si="1"/>
        <v>20.116777373044783</v>
      </c>
    </row>
    <row r="16" spans="1:17" s="30" customFormat="1" hidden="1" x14ac:dyDescent="0.25">
      <c r="A16" s="26">
        <v>95</v>
      </c>
      <c r="B16" s="26">
        <v>1608</v>
      </c>
      <c r="C16" s="26">
        <v>100</v>
      </c>
      <c r="D16" s="26">
        <v>1</v>
      </c>
      <c r="E16" s="26">
        <v>1</v>
      </c>
      <c r="F16" s="26">
        <v>45</v>
      </c>
      <c r="G16" s="28" t="s">
        <v>0</v>
      </c>
      <c r="H16" s="27">
        <v>735.3</v>
      </c>
      <c r="I16" s="29">
        <v>1.41</v>
      </c>
      <c r="J16" s="29">
        <v>1.41</v>
      </c>
      <c r="K16" s="29">
        <v>1.39</v>
      </c>
      <c r="N16" s="31">
        <f t="shared" si="2"/>
        <v>1.4033333333333333</v>
      </c>
      <c r="O16" s="32">
        <f t="shared" si="3"/>
        <v>0.82282698696858836</v>
      </c>
      <c r="P16" s="31">
        <f t="shared" si="0"/>
        <v>36.486666666666665</v>
      </c>
      <c r="Q16" s="31">
        <f t="shared" si="1"/>
        <v>20.152567147816555</v>
      </c>
    </row>
    <row r="17" spans="1:17" hidden="1" x14ac:dyDescent="0.25">
      <c r="A17" s="2">
        <v>114</v>
      </c>
      <c r="B17" s="3">
        <v>854</v>
      </c>
      <c r="C17" s="3">
        <v>37</v>
      </c>
      <c r="D17" s="10">
        <v>1</v>
      </c>
      <c r="E17" s="3">
        <v>1</v>
      </c>
      <c r="F17" s="3">
        <v>112</v>
      </c>
      <c r="G17" s="11" t="s">
        <v>0</v>
      </c>
      <c r="H17" s="10">
        <v>550.92999999999995</v>
      </c>
      <c r="I17" s="4">
        <v>1.02</v>
      </c>
      <c r="J17" s="4">
        <v>1.02</v>
      </c>
      <c r="K17" s="4">
        <v>1.01</v>
      </c>
      <c r="N17" s="7">
        <f t="shared" si="2"/>
        <v>1.0166666666666666</v>
      </c>
      <c r="O17" s="8">
        <f t="shared" si="3"/>
        <v>0.56788551067832094</v>
      </c>
      <c r="P17" s="7">
        <f t="shared" si="0"/>
        <v>26.43333333333333</v>
      </c>
      <c r="Q17" s="7">
        <f t="shared" si="1"/>
        <v>20.842244640605298</v>
      </c>
    </row>
    <row r="18" spans="1:17" x14ac:dyDescent="0.25">
      <c r="A18" s="2">
        <v>89</v>
      </c>
      <c r="B18" s="2">
        <v>2362</v>
      </c>
      <c r="C18" s="2">
        <v>100</v>
      </c>
      <c r="D18" s="2">
        <v>1</v>
      </c>
      <c r="E18" s="2">
        <v>1</v>
      </c>
      <c r="F18" s="2">
        <v>90</v>
      </c>
      <c r="G18" s="11" t="s">
        <v>0</v>
      </c>
      <c r="H18" s="10">
        <v>523.80999999999995</v>
      </c>
      <c r="I18" s="4">
        <v>0.96</v>
      </c>
      <c r="J18" s="4">
        <v>0.96</v>
      </c>
      <c r="K18" s="4">
        <v>0.96</v>
      </c>
      <c r="N18" s="7">
        <f t="shared" si="2"/>
        <v>0.96</v>
      </c>
      <c r="O18" s="8">
        <f t="shared" si="3"/>
        <v>0</v>
      </c>
      <c r="P18" s="7">
        <f t="shared" si="0"/>
        <v>24.96</v>
      </c>
      <c r="Q18" s="7">
        <f t="shared" si="1"/>
        <v>20.985977564102562</v>
      </c>
    </row>
    <row r="19" spans="1:17" x14ac:dyDescent="0.25">
      <c r="A19" s="2">
        <v>111</v>
      </c>
      <c r="B19" s="3">
        <v>854</v>
      </c>
      <c r="C19" s="3">
        <v>37</v>
      </c>
      <c r="D19" s="10">
        <v>1</v>
      </c>
      <c r="E19" s="3">
        <v>3</v>
      </c>
      <c r="F19" s="3">
        <v>90</v>
      </c>
      <c r="G19" s="11" t="s">
        <v>0</v>
      </c>
      <c r="H19" s="10">
        <v>501.55</v>
      </c>
      <c r="I19" s="4">
        <v>0.91</v>
      </c>
      <c r="J19" s="4">
        <v>0.91</v>
      </c>
      <c r="K19" s="4">
        <v>0.92</v>
      </c>
      <c r="N19" s="7">
        <f t="shared" si="2"/>
        <v>0.91333333333333344</v>
      </c>
      <c r="O19" s="8">
        <f t="shared" si="3"/>
        <v>0.63213533122951771</v>
      </c>
      <c r="P19" s="7">
        <f t="shared" si="0"/>
        <v>23.74666666666667</v>
      </c>
      <c r="Q19" s="7">
        <f t="shared" si="1"/>
        <v>21.120859067939357</v>
      </c>
    </row>
    <row r="20" spans="1:17" hidden="1" x14ac:dyDescent="0.25">
      <c r="A20" s="2">
        <v>105</v>
      </c>
      <c r="B20" s="2">
        <v>2362</v>
      </c>
      <c r="C20" s="2">
        <v>100</v>
      </c>
      <c r="D20" s="2">
        <v>1</v>
      </c>
      <c r="E20" s="2">
        <v>1</v>
      </c>
      <c r="F20" s="2">
        <v>112</v>
      </c>
      <c r="G20" s="11" t="s">
        <v>0</v>
      </c>
      <c r="H20" s="10">
        <v>571.30999999999995</v>
      </c>
      <c r="I20" s="4">
        <v>1.03</v>
      </c>
      <c r="J20" s="4">
        <v>1.04</v>
      </c>
      <c r="K20" s="4">
        <v>1.03</v>
      </c>
      <c r="N20" s="7">
        <f t="shared" si="2"/>
        <v>1.0333333333333334</v>
      </c>
      <c r="O20" s="8">
        <f t="shared" si="3"/>
        <v>0.55872606695770277</v>
      </c>
      <c r="P20" s="7">
        <f t="shared" si="0"/>
        <v>26.866666666666671</v>
      </c>
      <c r="Q20" s="7">
        <f t="shared" si="1"/>
        <v>21.264640198511159</v>
      </c>
    </row>
    <row r="21" spans="1:17" hidden="1" x14ac:dyDescent="0.25">
      <c r="A21" s="2">
        <v>102</v>
      </c>
      <c r="B21" s="2">
        <v>1608</v>
      </c>
      <c r="C21" s="2">
        <v>68</v>
      </c>
      <c r="D21" s="2">
        <v>1</v>
      </c>
      <c r="E21" s="2">
        <v>1</v>
      </c>
      <c r="F21" s="2">
        <v>112</v>
      </c>
      <c r="G21" s="11" t="s">
        <v>0</v>
      </c>
      <c r="H21" s="10">
        <v>569.82000000000005</v>
      </c>
      <c r="I21" s="4">
        <v>1.02</v>
      </c>
      <c r="J21" s="4">
        <v>1.02</v>
      </c>
      <c r="K21" s="4">
        <v>1.03</v>
      </c>
      <c r="N21" s="7">
        <f t="shared" si="2"/>
        <v>1.0233333333333334</v>
      </c>
      <c r="O21" s="8">
        <f t="shared" si="3"/>
        <v>0.56418593080419499</v>
      </c>
      <c r="P21" s="7">
        <f t="shared" si="0"/>
        <v>26.606666666666669</v>
      </c>
      <c r="Q21" s="7">
        <f t="shared" si="1"/>
        <v>21.416436983212229</v>
      </c>
    </row>
    <row r="22" spans="1:17" x14ac:dyDescent="0.25">
      <c r="A22" s="2">
        <v>90</v>
      </c>
      <c r="B22" s="2">
        <v>1608</v>
      </c>
      <c r="C22" s="2">
        <v>68</v>
      </c>
      <c r="D22" s="2">
        <v>1</v>
      </c>
      <c r="E22" s="2">
        <v>3</v>
      </c>
      <c r="F22" s="2">
        <v>90</v>
      </c>
      <c r="G22" s="11" t="s">
        <v>0</v>
      </c>
      <c r="H22" s="10">
        <v>521.23</v>
      </c>
      <c r="I22" s="4">
        <v>0.92</v>
      </c>
      <c r="J22" s="4">
        <v>0.93</v>
      </c>
      <c r="K22" s="4">
        <v>0.91</v>
      </c>
      <c r="N22" s="7">
        <f t="shared" si="2"/>
        <v>0.92</v>
      </c>
      <c r="O22" s="8">
        <f t="shared" si="3"/>
        <v>1.0869565217391313</v>
      </c>
      <c r="P22" s="7">
        <f t="shared" si="0"/>
        <v>23.92</v>
      </c>
      <c r="Q22" s="7">
        <f t="shared" si="1"/>
        <v>21.790551839464882</v>
      </c>
    </row>
    <row r="23" spans="1:17" x14ac:dyDescent="0.25">
      <c r="A23" s="2">
        <v>110</v>
      </c>
      <c r="B23" s="3">
        <v>854</v>
      </c>
      <c r="C23" s="3">
        <v>37</v>
      </c>
      <c r="D23" s="10">
        <v>1</v>
      </c>
      <c r="E23" s="3">
        <v>1</v>
      </c>
      <c r="F23" s="3">
        <v>90</v>
      </c>
      <c r="G23" s="11" t="s">
        <v>0</v>
      </c>
      <c r="H23" s="10">
        <v>526.83000000000004</v>
      </c>
      <c r="I23" s="4">
        <v>0.93</v>
      </c>
      <c r="J23" s="4">
        <v>0.93</v>
      </c>
      <c r="K23" s="4">
        <v>0.92</v>
      </c>
      <c r="N23" s="7">
        <f t="shared" si="2"/>
        <v>0.92666666666666675</v>
      </c>
      <c r="O23" s="8">
        <f t="shared" si="3"/>
        <v>0.62303985883772606</v>
      </c>
      <c r="P23" s="7">
        <f t="shared" si="0"/>
        <v>24.093333333333334</v>
      </c>
      <c r="Q23" s="7">
        <f t="shared" si="1"/>
        <v>21.866214720531268</v>
      </c>
    </row>
    <row r="24" spans="1:17" s="30" customFormat="1" hidden="1" x14ac:dyDescent="0.25">
      <c r="A24" s="26">
        <v>103</v>
      </c>
      <c r="B24" s="26">
        <v>1608</v>
      </c>
      <c r="C24" s="26">
        <v>100</v>
      </c>
      <c r="D24" s="26">
        <v>1</v>
      </c>
      <c r="E24" s="26">
        <v>1</v>
      </c>
      <c r="F24" s="26">
        <v>112</v>
      </c>
      <c r="G24" s="28" t="s">
        <v>0</v>
      </c>
      <c r="H24" s="27">
        <v>641.30999999999995</v>
      </c>
      <c r="I24" s="29">
        <v>1.1200000000000001</v>
      </c>
      <c r="J24" s="29">
        <v>1.1200000000000001</v>
      </c>
      <c r="K24" s="29">
        <v>1.1299999999999999</v>
      </c>
      <c r="N24" s="31">
        <f t="shared" si="2"/>
        <v>1.1233333333333333</v>
      </c>
      <c r="O24" s="32">
        <f t="shared" si="3"/>
        <v>0.51396166396701504</v>
      </c>
      <c r="P24" s="31">
        <f t="shared" si="0"/>
        <v>29.206666666666667</v>
      </c>
      <c r="Q24" s="31">
        <f t="shared" si="1"/>
        <v>21.95765806893403</v>
      </c>
    </row>
    <row r="25" spans="1:17" s="30" customFormat="1" x14ac:dyDescent="0.25">
      <c r="A25" s="26">
        <v>87</v>
      </c>
      <c r="B25" s="26">
        <v>1608</v>
      </c>
      <c r="C25" s="26">
        <v>100</v>
      </c>
      <c r="D25" s="26">
        <v>1</v>
      </c>
      <c r="E25" s="26">
        <v>1</v>
      </c>
      <c r="F25" s="26">
        <v>90</v>
      </c>
      <c r="G25" s="28" t="s">
        <v>0</v>
      </c>
      <c r="H25" s="27">
        <v>584.62</v>
      </c>
      <c r="I25" s="29">
        <v>1.02</v>
      </c>
      <c r="J25" s="29">
        <v>1.02</v>
      </c>
      <c r="K25" s="29">
        <v>0.98</v>
      </c>
      <c r="N25" s="31">
        <f t="shared" si="2"/>
        <v>1.0066666666666666</v>
      </c>
      <c r="O25" s="32">
        <f t="shared" si="3"/>
        <v>2.2941070298925546</v>
      </c>
      <c r="P25" s="31">
        <f t="shared" si="0"/>
        <v>26.173333333333332</v>
      </c>
      <c r="Q25" s="31">
        <f t="shared" si="1"/>
        <v>22.336474783494651</v>
      </c>
    </row>
    <row r="26" spans="1:17" hidden="1" x14ac:dyDescent="0.25">
      <c r="A26" s="2">
        <v>109</v>
      </c>
      <c r="B26" s="2">
        <v>2362</v>
      </c>
      <c r="C26" s="2">
        <v>100</v>
      </c>
      <c r="D26" s="2">
        <v>1</v>
      </c>
      <c r="E26" s="2">
        <v>3</v>
      </c>
      <c r="F26" s="2">
        <v>112</v>
      </c>
      <c r="G26" s="11" t="s">
        <v>0</v>
      </c>
      <c r="H26" s="10">
        <v>590.03</v>
      </c>
      <c r="I26" s="4">
        <v>1.02</v>
      </c>
      <c r="J26" s="4">
        <v>1.01</v>
      </c>
      <c r="K26" s="4">
        <v>1.01</v>
      </c>
      <c r="N26" s="7">
        <f t="shared" si="2"/>
        <v>1.0133333333333334</v>
      </c>
      <c r="O26" s="8">
        <f t="shared" si="3"/>
        <v>0.56975355512134163</v>
      </c>
      <c r="P26" s="7">
        <f t="shared" si="0"/>
        <v>26.346666666666668</v>
      </c>
      <c r="Q26" s="7">
        <f t="shared" si="1"/>
        <v>22.394863360323885</v>
      </c>
    </row>
    <row r="27" spans="1:17" hidden="1" x14ac:dyDescent="0.25">
      <c r="A27" s="2">
        <v>108</v>
      </c>
      <c r="B27" s="2">
        <v>2362</v>
      </c>
      <c r="C27" s="2">
        <v>68</v>
      </c>
      <c r="D27" s="2">
        <v>1</v>
      </c>
      <c r="E27" s="2">
        <v>3</v>
      </c>
      <c r="F27" s="2">
        <v>112</v>
      </c>
      <c r="G27" s="11" t="s">
        <v>0</v>
      </c>
      <c r="H27" s="10">
        <v>551.65</v>
      </c>
      <c r="I27" s="4">
        <v>0.91</v>
      </c>
      <c r="J27" s="4">
        <v>0.93</v>
      </c>
      <c r="K27" s="4">
        <v>0.93</v>
      </c>
      <c r="N27" s="7">
        <f t="shared" si="2"/>
        <v>0.92333333333333334</v>
      </c>
      <c r="O27" s="8">
        <f t="shared" si="3"/>
        <v>1.2505782004107426</v>
      </c>
      <c r="P27" s="7">
        <f t="shared" si="0"/>
        <v>24.006666666666668</v>
      </c>
      <c r="Q27" s="7">
        <f t="shared" si="1"/>
        <v>22.979033601777282</v>
      </c>
    </row>
    <row r="28" spans="1:17" s="30" customFormat="1" hidden="1" x14ac:dyDescent="0.25">
      <c r="A28" s="26">
        <v>99</v>
      </c>
      <c r="B28" s="26">
        <v>1608</v>
      </c>
      <c r="C28" s="26">
        <v>100</v>
      </c>
      <c r="D28" s="26">
        <v>1</v>
      </c>
      <c r="E28" s="26">
        <v>3</v>
      </c>
      <c r="F28" s="26">
        <v>45</v>
      </c>
      <c r="G28" s="28" t="s">
        <v>0</v>
      </c>
      <c r="H28" s="27">
        <v>816.3</v>
      </c>
      <c r="I28" s="29">
        <v>1.35</v>
      </c>
      <c r="J28" s="29">
        <v>1.35</v>
      </c>
      <c r="K28" s="29">
        <v>1.35</v>
      </c>
      <c r="N28" s="31">
        <f t="shared" si="2"/>
        <v>1.3500000000000003</v>
      </c>
      <c r="O28" s="32">
        <f t="shared" si="3"/>
        <v>2.0144295637192857E-14</v>
      </c>
      <c r="P28" s="31">
        <f t="shared" si="0"/>
        <v>35.100000000000009</v>
      </c>
      <c r="Q28" s="31">
        <f t="shared" si="1"/>
        <v>23.256410256410248</v>
      </c>
    </row>
    <row r="29" spans="1:17" x14ac:dyDescent="0.25">
      <c r="A29" s="2">
        <v>93</v>
      </c>
      <c r="B29" s="2">
        <v>2362</v>
      </c>
      <c r="C29" s="2">
        <v>100</v>
      </c>
      <c r="D29" s="2">
        <v>1</v>
      </c>
      <c r="E29" s="2">
        <v>3</v>
      </c>
      <c r="F29" s="2">
        <v>90</v>
      </c>
      <c r="G29" s="11" t="s">
        <v>0</v>
      </c>
      <c r="H29" s="10">
        <v>587.91</v>
      </c>
      <c r="I29" s="4">
        <v>0.89</v>
      </c>
      <c r="J29" s="4">
        <v>0.92</v>
      </c>
      <c r="K29" s="4">
        <v>0.92</v>
      </c>
      <c r="N29" s="7">
        <f t="shared" si="2"/>
        <v>0.91</v>
      </c>
      <c r="O29" s="8">
        <f t="shared" si="3"/>
        <v>1.9033525357899765</v>
      </c>
      <c r="P29" s="7">
        <f t="shared" si="0"/>
        <v>23.66</v>
      </c>
      <c r="Q29" s="7">
        <f t="shared" si="1"/>
        <v>24.848267117497887</v>
      </c>
    </row>
    <row r="30" spans="1:17" s="30" customFormat="1" x14ac:dyDescent="0.25">
      <c r="A30" s="26">
        <v>91</v>
      </c>
      <c r="B30" s="26">
        <v>1608</v>
      </c>
      <c r="C30" s="26">
        <v>100</v>
      </c>
      <c r="D30" s="26">
        <v>1</v>
      </c>
      <c r="E30" s="26">
        <v>3</v>
      </c>
      <c r="F30" s="26">
        <v>90</v>
      </c>
      <c r="G30" s="28" t="s">
        <v>0</v>
      </c>
      <c r="H30" s="27">
        <v>660.87</v>
      </c>
      <c r="I30" s="29">
        <v>0.97</v>
      </c>
      <c r="J30" s="29">
        <v>0.95</v>
      </c>
      <c r="K30" s="29">
        <v>0.96</v>
      </c>
      <c r="N30" s="31">
        <f t="shared" si="2"/>
        <v>0.96</v>
      </c>
      <c r="O30" s="32">
        <f t="shared" si="3"/>
        <v>1.0416666666666676</v>
      </c>
      <c r="P30" s="31">
        <f t="shared" si="0"/>
        <v>24.96</v>
      </c>
      <c r="Q30" s="31">
        <f t="shared" si="1"/>
        <v>26.47716346153846</v>
      </c>
    </row>
    <row r="31" spans="1:17" s="30" customFormat="1" hidden="1" x14ac:dyDescent="0.25">
      <c r="A31" s="26">
        <v>115</v>
      </c>
      <c r="B31" s="26">
        <v>854</v>
      </c>
      <c r="C31" s="26">
        <v>37</v>
      </c>
      <c r="D31" s="27">
        <v>1</v>
      </c>
      <c r="E31" s="26">
        <v>3</v>
      </c>
      <c r="F31" s="26">
        <v>112</v>
      </c>
      <c r="G31" s="28" t="s">
        <v>0</v>
      </c>
      <c r="H31" s="27">
        <v>705.47</v>
      </c>
      <c r="I31" s="29">
        <v>0.99</v>
      </c>
      <c r="J31" s="29">
        <v>1</v>
      </c>
      <c r="K31" s="29">
        <v>0.99</v>
      </c>
      <c r="N31" s="31">
        <f t="shared" si="2"/>
        <v>0.99333333333333329</v>
      </c>
      <c r="O31" s="32">
        <f t="shared" si="3"/>
        <v>0.58122510321103305</v>
      </c>
      <c r="P31" s="31">
        <f t="shared" si="0"/>
        <v>25.826666666666664</v>
      </c>
      <c r="Q31" s="31">
        <f t="shared" si="1"/>
        <v>27.315565307176048</v>
      </c>
    </row>
  </sheetData>
  <autoFilter ref="A1:Q31" xr:uid="{00000000-0001-0000-0000-000000000000}">
    <filterColumn colId="5">
      <filters>
        <filter val="90"/>
      </filters>
    </filterColumn>
    <sortState xmlns:xlrd2="http://schemas.microsoft.com/office/spreadsheetml/2017/richdata2" ref="A2:Q31">
      <sortCondition ref="Q1"/>
    </sortState>
  </autoFilter>
  <phoneticPr fontId="1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2CFD-A393-42F3-8274-928C14970820}">
  <dimension ref="A1:G6"/>
  <sheetViews>
    <sheetView tabSelected="1" workbookViewId="0">
      <selection activeCell="D1" sqref="D1"/>
    </sheetView>
  </sheetViews>
  <sheetFormatPr defaultRowHeight="15" x14ac:dyDescent="0.25"/>
  <cols>
    <col min="1" max="1" width="6.7109375" bestFit="1" customWidth="1"/>
    <col min="2" max="2" width="6.5703125" bestFit="1" customWidth="1"/>
    <col min="3" max="3" width="8.7109375" bestFit="1" customWidth="1"/>
    <col min="4" max="4" width="3.28515625" bestFit="1" customWidth="1"/>
    <col min="5" max="5" width="16.85546875" bestFit="1" customWidth="1"/>
    <col min="6" max="6" width="12.42578125" bestFit="1" customWidth="1"/>
    <col min="7" max="7" width="12" bestFit="1" customWidth="1"/>
  </cols>
  <sheetData>
    <row r="1" spans="1:7" x14ac:dyDescent="0.25">
      <c r="A1" t="s">
        <v>19</v>
      </c>
      <c r="B1" t="s">
        <v>17</v>
      </c>
      <c r="C1" t="s">
        <v>16</v>
      </c>
      <c r="D1" t="s">
        <v>21</v>
      </c>
      <c r="E1" t="s">
        <v>20</v>
      </c>
      <c r="F1" t="s">
        <v>23</v>
      </c>
      <c r="G1" t="s">
        <v>22</v>
      </c>
    </row>
    <row r="2" spans="1:7" x14ac:dyDescent="0.25">
      <c r="A2" s="33">
        <v>68</v>
      </c>
      <c r="B2" s="34">
        <v>2362</v>
      </c>
      <c r="C2" s="34">
        <v>1</v>
      </c>
      <c r="D2">
        <v>3</v>
      </c>
      <c r="E2" s="35">
        <v>22.533333333333335</v>
      </c>
      <c r="F2" s="36">
        <v>395.11</v>
      </c>
      <c r="G2">
        <v>17.5344674556213</v>
      </c>
    </row>
    <row r="3" spans="1:7" x14ac:dyDescent="0.25">
      <c r="A3" s="37">
        <v>37</v>
      </c>
      <c r="B3" s="34">
        <v>854</v>
      </c>
      <c r="C3" s="34">
        <v>1</v>
      </c>
      <c r="D3">
        <v>3</v>
      </c>
      <c r="E3" s="38">
        <v>23.74666666666667</v>
      </c>
      <c r="F3" s="39">
        <v>501.55</v>
      </c>
      <c r="G3">
        <v>21.120859067939357</v>
      </c>
    </row>
    <row r="4" spans="1:7" x14ac:dyDescent="0.25">
      <c r="A4" s="37">
        <v>68</v>
      </c>
      <c r="B4" s="34">
        <v>1608</v>
      </c>
      <c r="C4" s="34">
        <v>1</v>
      </c>
      <c r="D4">
        <v>3</v>
      </c>
      <c r="E4" s="38">
        <v>23.92</v>
      </c>
      <c r="F4" s="39">
        <v>521.23</v>
      </c>
      <c r="G4">
        <v>21.790551839464882</v>
      </c>
    </row>
    <row r="5" spans="1:7" x14ac:dyDescent="0.25">
      <c r="A5" s="37">
        <v>100</v>
      </c>
      <c r="B5" s="34">
        <v>2362</v>
      </c>
      <c r="C5" s="34">
        <v>1</v>
      </c>
      <c r="D5">
        <v>3</v>
      </c>
      <c r="E5" s="38">
        <v>23.66</v>
      </c>
      <c r="F5" s="39">
        <v>587.91</v>
      </c>
      <c r="G5">
        <v>24.848267117497887</v>
      </c>
    </row>
    <row r="6" spans="1:7" x14ac:dyDescent="0.25">
      <c r="A6" s="40">
        <v>100</v>
      </c>
      <c r="B6" s="34">
        <v>1608</v>
      </c>
      <c r="C6" s="34">
        <v>1</v>
      </c>
      <c r="D6">
        <v>3</v>
      </c>
      <c r="E6" s="41">
        <v>24.96</v>
      </c>
      <c r="F6" s="42">
        <v>660.87</v>
      </c>
      <c r="G6">
        <v>26.477163461538499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79D3-48F0-4EB2-8FA1-618865FD859B}">
  <dimension ref="A1:G11"/>
  <sheetViews>
    <sheetView workbookViewId="0">
      <selection sqref="A1:G11"/>
    </sheetView>
  </sheetViews>
  <sheetFormatPr defaultRowHeight="15" x14ac:dyDescent="0.25"/>
  <sheetData>
    <row r="1" spans="1:7" x14ac:dyDescent="0.25">
      <c r="A1" t="s">
        <v>19</v>
      </c>
      <c r="B1" t="s">
        <v>17</v>
      </c>
      <c r="C1" t="s">
        <v>16</v>
      </c>
      <c r="D1" t="s">
        <v>21</v>
      </c>
      <c r="E1" t="s">
        <v>20</v>
      </c>
      <c r="F1" t="s">
        <v>18</v>
      </c>
      <c r="G1" t="s">
        <v>22</v>
      </c>
    </row>
    <row r="2" spans="1:7" x14ac:dyDescent="0.25">
      <c r="A2" s="33">
        <v>68</v>
      </c>
      <c r="B2" s="34">
        <v>2362</v>
      </c>
      <c r="C2" s="34">
        <v>1</v>
      </c>
      <c r="D2">
        <v>1</v>
      </c>
      <c r="E2" s="35">
        <v>22.706666666666667</v>
      </c>
      <c r="F2" s="36">
        <v>215.33</v>
      </c>
      <c r="G2">
        <v>9.483118027011157</v>
      </c>
    </row>
    <row r="3" spans="1:7" x14ac:dyDescent="0.25">
      <c r="A3" s="33">
        <v>68</v>
      </c>
      <c r="B3" s="34">
        <v>2362</v>
      </c>
      <c r="C3" s="34">
        <v>1</v>
      </c>
      <c r="D3">
        <v>3</v>
      </c>
      <c r="E3" s="35">
        <v>22.533333333333335</v>
      </c>
      <c r="F3" s="36">
        <v>395.11</v>
      </c>
      <c r="G3">
        <v>17.5344674556213</v>
      </c>
    </row>
    <row r="4" spans="1:7" x14ac:dyDescent="0.25">
      <c r="A4" s="37">
        <v>68</v>
      </c>
      <c r="B4" s="34">
        <v>1608</v>
      </c>
      <c r="C4" s="34">
        <v>1</v>
      </c>
      <c r="D4">
        <v>1</v>
      </c>
      <c r="E4" s="38">
        <v>24.96</v>
      </c>
      <c r="F4" s="39">
        <v>494.45</v>
      </c>
      <c r="G4">
        <v>19.809695512820511</v>
      </c>
    </row>
    <row r="5" spans="1:7" x14ac:dyDescent="0.25">
      <c r="A5" s="37">
        <v>100</v>
      </c>
      <c r="B5" s="34">
        <v>2362</v>
      </c>
      <c r="C5" s="34">
        <v>1</v>
      </c>
      <c r="D5">
        <v>1</v>
      </c>
      <c r="E5" s="38">
        <v>24.96</v>
      </c>
      <c r="F5" s="39">
        <v>523.80999999999995</v>
      </c>
      <c r="G5">
        <v>20.985977564102562</v>
      </c>
    </row>
    <row r="6" spans="1:7" x14ac:dyDescent="0.25">
      <c r="A6" s="37">
        <v>37</v>
      </c>
      <c r="B6" s="34">
        <v>854</v>
      </c>
      <c r="C6" s="34">
        <v>1</v>
      </c>
      <c r="D6">
        <v>3</v>
      </c>
      <c r="E6" s="38">
        <v>23.74666666666667</v>
      </c>
      <c r="F6" s="39">
        <v>501.55</v>
      </c>
      <c r="G6">
        <v>21.120859067939357</v>
      </c>
    </row>
    <row r="7" spans="1:7" x14ac:dyDescent="0.25">
      <c r="A7" s="37">
        <v>68</v>
      </c>
      <c r="B7" s="34">
        <v>1608</v>
      </c>
      <c r="C7" s="34">
        <v>1</v>
      </c>
      <c r="D7">
        <v>3</v>
      </c>
      <c r="E7" s="38">
        <v>23.92</v>
      </c>
      <c r="F7" s="39">
        <v>521.23</v>
      </c>
      <c r="G7">
        <v>21.790551839464882</v>
      </c>
    </row>
    <row r="8" spans="1:7" x14ac:dyDescent="0.25">
      <c r="A8" s="37">
        <v>37</v>
      </c>
      <c r="B8" s="34">
        <v>854</v>
      </c>
      <c r="C8" s="34">
        <v>1</v>
      </c>
      <c r="D8">
        <v>1</v>
      </c>
      <c r="E8" s="38">
        <v>24.093333333333334</v>
      </c>
      <c r="F8" s="39">
        <v>526.83000000000004</v>
      </c>
      <c r="G8">
        <v>21.866214720531268</v>
      </c>
    </row>
    <row r="9" spans="1:7" x14ac:dyDescent="0.25">
      <c r="A9" s="40">
        <v>100</v>
      </c>
      <c r="B9" s="34">
        <v>1608</v>
      </c>
      <c r="C9" s="34">
        <v>1</v>
      </c>
      <c r="D9">
        <v>1</v>
      </c>
      <c r="E9" s="41">
        <v>26.173333333333332</v>
      </c>
      <c r="F9" s="42">
        <v>584.62</v>
      </c>
      <c r="G9">
        <v>22.336474783494651</v>
      </c>
    </row>
    <row r="10" spans="1:7" x14ac:dyDescent="0.25">
      <c r="A10" s="37">
        <v>100</v>
      </c>
      <c r="B10" s="34">
        <v>2362</v>
      </c>
      <c r="C10" s="34">
        <v>1</v>
      </c>
      <c r="D10">
        <v>3</v>
      </c>
      <c r="E10" s="38">
        <v>23.66</v>
      </c>
      <c r="F10" s="39">
        <v>587.91</v>
      </c>
      <c r="G10">
        <v>24.848267117497887</v>
      </c>
    </row>
    <row r="11" spans="1:7" x14ac:dyDescent="0.25">
      <c r="A11" s="40">
        <v>100</v>
      </c>
      <c r="B11" s="34">
        <v>1608</v>
      </c>
      <c r="C11" s="34">
        <v>1</v>
      </c>
      <c r="D11">
        <v>3</v>
      </c>
      <c r="E11" s="41">
        <v>24.96</v>
      </c>
      <c r="F11" s="42">
        <v>660.87</v>
      </c>
      <c r="G11">
        <v>26.47716346153846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8" ma:contentTypeDescription="Ein neues Dokument erstellen." ma:contentTypeScope="" ma:versionID="4d4d4b12ec248dc19229389a1af03042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36823829a397c712915d088a919cecc7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803DD-A07C-46A3-BACD-081DEEC831E1}"/>
</file>

<file path=customXml/itemProps2.xml><?xml version="1.0" encoding="utf-8"?>
<ds:datastoreItem xmlns:ds="http://schemas.openxmlformats.org/officeDocument/2006/customXml" ds:itemID="{D948AD18-FC72-44BA-9417-69BB7A02A5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testfile</vt:lpstr>
      <vt:lpstr>ITBO-2parameter</vt:lpstr>
      <vt:lpstr>ITBO</vt:lpstr>
      <vt:lpstr>testfile!Print_Area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Behdad Sadeghian</cp:lastModifiedBy>
  <cp:lastPrinted>2023-01-06T06:42:05Z</cp:lastPrinted>
  <dcterms:created xsi:type="dcterms:W3CDTF">2022-11-29T11:45:53Z</dcterms:created>
  <dcterms:modified xsi:type="dcterms:W3CDTF">2023-08-21T08:30:46Z</dcterms:modified>
</cp:coreProperties>
</file>